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925" windowHeight="96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 l="1"/>
  <c r="G21" i="1"/>
  <c r="E11" i="1"/>
  <c r="G10" i="1"/>
  <c r="G11" i="1" l="1"/>
  <c r="G12" i="1" s="1"/>
  <c r="H10" i="1" s="1"/>
  <c r="G22" i="1"/>
  <c r="G23" i="1" s="1"/>
  <c r="H21" i="1" s="1"/>
  <c r="E20" i="1" s="1"/>
  <c r="E21" i="1" l="1"/>
  <c r="E9" i="1"/>
  <c r="E12" i="1" s="1"/>
  <c r="E10" i="1" l="1"/>
</calcChain>
</file>

<file path=xl/sharedStrings.xml><?xml version="1.0" encoding="utf-8"?>
<sst xmlns="http://schemas.openxmlformats.org/spreadsheetml/2006/main" count="25" uniqueCount="16">
  <si>
    <t xml:space="preserve">donazione in denaro </t>
  </si>
  <si>
    <t xml:space="preserve">impresa  tassazione </t>
  </si>
  <si>
    <t xml:space="preserve">donazione in servizi </t>
  </si>
  <si>
    <t xml:space="preserve">imponibile </t>
  </si>
  <si>
    <t xml:space="preserve">donazione max </t>
  </si>
  <si>
    <t xml:space="preserve">recupero tasse </t>
  </si>
  <si>
    <t>servizi max</t>
  </si>
  <si>
    <t xml:space="preserve">post /giorno </t>
  </si>
  <si>
    <t xml:space="preserve">deduzione totale </t>
  </si>
  <si>
    <t xml:space="preserve">donatori post aggiuntivi </t>
  </si>
  <si>
    <t xml:space="preserve">donazione in cripto-paypal </t>
  </si>
  <si>
    <t>giorni</t>
  </si>
  <si>
    <t xml:space="preserve">giorni </t>
  </si>
  <si>
    <t xml:space="preserve">link 3       donazione imprese in denaro o cripto-paypal </t>
  </si>
  <si>
    <t xml:space="preserve"> valore  donazione  totale  V</t>
  </si>
  <si>
    <t xml:space="preserve"> valore  donazione  totale   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</si>
</sst>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410]_-;\-* #,##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3" borderId="2" xfId="0" applyFont="1" applyFill="1" applyBorder="1"/>
    <xf numFmtId="10" fontId="2" fillId="3" borderId="4" xfId="1" applyNumberFormat="1" applyFont="1" applyFill="1" applyBorder="1"/>
    <xf numFmtId="9" fontId="2" fillId="3" borderId="5" xfId="0" applyNumberFormat="1" applyFont="1" applyFill="1" applyBorder="1"/>
    <xf numFmtId="0" fontId="0" fillId="0" borderId="6" xfId="0" applyBorder="1"/>
    <xf numFmtId="0" fontId="0" fillId="0" borderId="1" xfId="0" applyBorder="1"/>
    <xf numFmtId="164" fontId="2" fillId="2" borderId="7" xfId="0" applyNumberFormat="1" applyFont="1" applyFill="1" applyBorder="1"/>
    <xf numFmtId="9" fontId="0" fillId="0" borderId="9" xfId="0" applyNumberFormat="1" applyBorder="1"/>
    <xf numFmtId="164" fontId="0" fillId="0" borderId="8" xfId="0" applyNumberFormat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1" fontId="0" fillId="0" borderId="12" xfId="0" applyNumberFormat="1" applyBorder="1"/>
    <xf numFmtId="0" fontId="0" fillId="2" borderId="11" xfId="0" applyFill="1" applyBorder="1"/>
    <xf numFmtId="0" fontId="2" fillId="3" borderId="4" xfId="0" applyFont="1" applyFill="1" applyBorder="1"/>
    <xf numFmtId="0" fontId="0" fillId="7" borderId="0" xfId="0" applyFill="1"/>
    <xf numFmtId="0" fontId="3" fillId="0" borderId="7" xfId="0" applyFont="1" applyFill="1" applyBorder="1"/>
    <xf numFmtId="0" fontId="0" fillId="0" borderId="14" xfId="0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0" fillId="0" borderId="11" xfId="0" applyFill="1" applyBorder="1"/>
    <xf numFmtId="164" fontId="4" fillId="5" borderId="3" xfId="0" applyNumberFormat="1" applyFont="1" applyFill="1" applyBorder="1"/>
    <xf numFmtId="0" fontId="0" fillId="4" borderId="0" xfId="0" applyFill="1"/>
    <xf numFmtId="0" fontId="2" fillId="0" borderId="1" xfId="0" applyFont="1" applyBorder="1"/>
    <xf numFmtId="0" fontId="2" fillId="8" borderId="3" xfId="0" applyFont="1" applyFill="1" applyBorder="1"/>
    <xf numFmtId="164" fontId="5" fillId="0" borderId="12" xfId="0" applyNumberFormat="1" applyFont="1" applyBorder="1"/>
    <xf numFmtId="164" fontId="6" fillId="0" borderId="16" xfId="0" applyNumberFormat="1" applyFont="1" applyBorder="1"/>
    <xf numFmtId="0" fontId="0" fillId="0" borderId="12" xfId="0" applyBorder="1"/>
    <xf numFmtId="0" fontId="2" fillId="0" borderId="16" xfId="0" applyFont="1" applyBorder="1"/>
    <xf numFmtId="0" fontId="0" fillId="0" borderId="16" xfId="0" applyBorder="1"/>
    <xf numFmtId="0" fontId="2" fillId="0" borderId="6" xfId="0" applyFont="1" applyFill="1" applyBorder="1"/>
    <xf numFmtId="164" fontId="2" fillId="0" borderId="1" xfId="0" applyNumberFormat="1" applyFont="1" applyBorder="1"/>
    <xf numFmtId="0" fontId="2" fillId="9" borderId="2" xfId="0" applyFont="1" applyFill="1" applyBorder="1"/>
    <xf numFmtId="164" fontId="2" fillId="9" borderId="13" xfId="0" applyNumberFormat="1" applyFont="1" applyFill="1" applyBorder="1"/>
    <xf numFmtId="10" fontId="0" fillId="9" borderId="10" xfId="1" applyNumberFormat="1" applyFont="1" applyFill="1" applyBorder="1"/>
    <xf numFmtId="0" fontId="2" fillId="10" borderId="17" xfId="0" applyFont="1" applyFill="1" applyBorder="1"/>
    <xf numFmtId="0" fontId="2" fillId="10" borderId="18" xfId="0" applyFont="1" applyFill="1" applyBorder="1"/>
    <xf numFmtId="0" fontId="2" fillId="10" borderId="19" xfId="0" applyFont="1" applyFill="1" applyBorder="1"/>
    <xf numFmtId="164" fontId="4" fillId="10" borderId="3" xfId="0" applyNumberFormat="1" applyFont="1" applyFill="1" applyBorder="1"/>
    <xf numFmtId="0" fontId="0" fillId="10" borderId="19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CC9900"/>
      <color rgb="FFFF00FF"/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273218</xdr:colOff>
      <xdr:row>1</xdr:row>
      <xdr:rowOff>15038</xdr:rowOff>
    </xdr:from>
    <xdr:to>
      <xdr:col>11</xdr:col>
      <xdr:colOff>15039</xdr:colOff>
      <xdr:row>5</xdr:row>
      <xdr:rowOff>70184</xdr:rowOff>
    </xdr:to>
    <xdr:sp macro="" textlink="">
      <xdr:nvSpPr>
        <xdr:cNvPr id="2" name="CasellaDiTesto 1"/>
        <xdr:cNvSpPr txBox="1"/>
      </xdr:nvSpPr>
      <xdr:spPr>
        <a:xfrm>
          <a:off x="273218" y="205538"/>
          <a:ext cx="7988466" cy="7970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passo</a:t>
          </a:r>
          <a:r>
            <a:rPr lang="it-IT" sz="1100" b="1" baseline="0"/>
            <a:t> 1 ) </a:t>
          </a:r>
          <a:r>
            <a:rPr lang="it-IT" sz="1100" baseline="0"/>
            <a:t>accettare o meno la tassazione indicata del 28% nella casella gialla in caso negativo indicare la diversa percentuale di tassazione,</a:t>
          </a:r>
          <a:r>
            <a:rPr lang="it-IT" sz="1100" b="1" baseline="0"/>
            <a:t>passo 2)</a:t>
          </a:r>
          <a:r>
            <a:rPr lang="it-IT" sz="1100" baseline="0"/>
            <a:t> indicare imponibile nella casella verde, </a:t>
          </a:r>
          <a:r>
            <a:rPr lang="it-IT" sz="1100" b="1" baseline="0"/>
            <a:t>passo 3</a:t>
          </a:r>
          <a:r>
            <a:rPr lang="it-IT" sz="1100" baseline="0"/>
            <a:t>) indicare nella casella blu  </a:t>
          </a:r>
          <a:r>
            <a:rPr lang="it-IT" sz="1100" b="1" i="1" baseline="0"/>
            <a:t>donazione in denaro </a:t>
          </a:r>
          <a:r>
            <a:rPr lang="it-IT" sz="1100" baseline="0"/>
            <a:t>importo da donare inferiore o pari a quanto indicato nella casella arancione donazione max, </a:t>
          </a:r>
          <a:r>
            <a:rPr lang="it-IT" sz="1100" b="1"/>
            <a:t>passo 4)</a:t>
          </a:r>
          <a:r>
            <a:rPr lang="it-IT" sz="1100"/>
            <a:t> nel caso ci siano donatori aggiuntivi indicarli nella casella viola. </a:t>
          </a:r>
          <a:r>
            <a:rPr lang="it-IT" sz="1100" b="1" i="1"/>
            <a:t>Il valore della donazione  totale  V che è uguale alla deduzione totale  viene indicato nella casella marrone .</a:t>
          </a:r>
        </a:p>
        <a:p>
          <a:endParaRPr lang="it-IT" sz="1100"/>
        </a:p>
        <a:p>
          <a:endParaRPr lang="it-IT" sz="1100"/>
        </a:p>
      </xdr:txBody>
    </xdr:sp>
    <xdr:clientData/>
  </xdr:twoCellAnchor>
  <xdr:twoCellAnchor>
    <xdr:from>
      <xdr:col>0</xdr:col>
      <xdr:colOff>320844</xdr:colOff>
      <xdr:row>25</xdr:row>
      <xdr:rowOff>150395</xdr:rowOff>
    </xdr:from>
    <xdr:to>
      <xdr:col>11</xdr:col>
      <xdr:colOff>5013</xdr:colOff>
      <xdr:row>30</xdr:row>
      <xdr:rowOff>10027</xdr:rowOff>
    </xdr:to>
    <xdr:sp macro="" textlink="">
      <xdr:nvSpPr>
        <xdr:cNvPr id="3" name="CasellaDiTesto 2"/>
        <xdr:cNvSpPr txBox="1"/>
      </xdr:nvSpPr>
      <xdr:spPr>
        <a:xfrm>
          <a:off x="320844" y="5238750"/>
          <a:ext cx="7980945" cy="812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passo 1 ) </a:t>
          </a:r>
          <a:r>
            <a:rPr lang="it-IT" sz="1100"/>
            <a:t>accettare o meno la tassazione indicata del 28% nella casella gialla in caso negativo indicare la diversa percentuale di tassazione, </a:t>
          </a:r>
          <a:r>
            <a:rPr lang="it-IT" sz="1100" b="1"/>
            <a:t>passo 2</a:t>
          </a:r>
          <a:r>
            <a:rPr lang="it-IT" sz="1100"/>
            <a:t>) indicare imponibile nella casella verde , </a:t>
          </a:r>
          <a:r>
            <a:rPr lang="it-IT" sz="1100" b="1"/>
            <a:t>passo 3) </a:t>
          </a:r>
          <a:r>
            <a:rPr lang="it-IT" sz="1100"/>
            <a:t>indicare nella casella blu  </a:t>
          </a:r>
          <a:r>
            <a:rPr lang="it-IT" sz="1100" b="1" i="1"/>
            <a:t>donazione in cripro-paypal  </a:t>
          </a:r>
          <a:r>
            <a:rPr lang="it-IT" sz="1100"/>
            <a:t>importo da donare inferiore o pari a quanto indicato nella casella arancione donazione max, </a:t>
          </a:r>
          <a:r>
            <a:rPr lang="it-IT" sz="1100" b="1"/>
            <a:t>passo 4)</a:t>
          </a:r>
          <a:r>
            <a:rPr lang="it-IT" sz="1100"/>
            <a:t> nel caso ci siano donatori aggiuntivi indicarli nella casella viola. </a:t>
          </a:r>
          <a:r>
            <a:rPr lang="it-IT" sz="1100" b="1" i="1"/>
            <a:t>Il valore della donazione  totale  V che è uguale alla deduzione totale  viene indicato nella casella marrone .</a:t>
          </a:r>
          <a:endParaRPr lang="it-IT" sz="1100"/>
        </a:p>
      </xdr:txBody>
    </xdr:sp>
    <xdr:clientData/>
  </xdr:twoCellAnchor>
  <xdr:twoCellAnchor>
    <xdr:from>
      <xdr:col>4</xdr:col>
      <xdr:colOff>152401</xdr:colOff>
      <xdr:row>5</xdr:row>
      <xdr:rowOff>114300</xdr:rowOff>
    </xdr:from>
    <xdr:to>
      <xdr:col>4</xdr:col>
      <xdr:colOff>676275</xdr:colOff>
      <xdr:row>6</xdr:row>
      <xdr:rowOff>190500</xdr:rowOff>
    </xdr:to>
    <xdr:sp macro="" textlink="">
      <xdr:nvSpPr>
        <xdr:cNvPr id="4" name="Freccia in giù 3"/>
        <xdr:cNvSpPr/>
      </xdr:nvSpPr>
      <xdr:spPr>
        <a:xfrm>
          <a:off x="2333626" y="1047750"/>
          <a:ext cx="523874" cy="266700"/>
        </a:xfrm>
        <a:prstGeom prst="downArrow">
          <a:avLst>
            <a:gd name="adj1" fmla="val 60000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</xdr:colOff>
      <xdr:row>7</xdr:row>
      <xdr:rowOff>100262</xdr:rowOff>
    </xdr:from>
    <xdr:to>
      <xdr:col>8</xdr:col>
      <xdr:colOff>365961</xdr:colOff>
      <xdr:row>9</xdr:row>
      <xdr:rowOff>126832</xdr:rowOff>
    </xdr:to>
    <xdr:sp macro="" textlink="">
      <xdr:nvSpPr>
        <xdr:cNvPr id="5" name="Freccia a sinistra 4"/>
        <xdr:cNvSpPr/>
      </xdr:nvSpPr>
      <xdr:spPr>
        <a:xfrm>
          <a:off x="5529514" y="1423736"/>
          <a:ext cx="365960" cy="44767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9527</xdr:colOff>
      <xdr:row>5</xdr:row>
      <xdr:rowOff>115303</xdr:rowOff>
    </xdr:from>
    <xdr:to>
      <xdr:col>7</xdr:col>
      <xdr:colOff>571501</xdr:colOff>
      <xdr:row>6</xdr:row>
      <xdr:rowOff>180975</xdr:rowOff>
    </xdr:to>
    <xdr:sp macro="" textlink="">
      <xdr:nvSpPr>
        <xdr:cNvPr id="6" name="Freccia in giù 5"/>
        <xdr:cNvSpPr/>
      </xdr:nvSpPr>
      <xdr:spPr>
        <a:xfrm>
          <a:off x="4922422" y="1047750"/>
          <a:ext cx="561974" cy="256172"/>
        </a:xfrm>
        <a:prstGeom prst="downArrow">
          <a:avLst/>
        </a:prstGeom>
        <a:solidFill>
          <a:srgbClr val="FFFF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134352</xdr:colOff>
      <xdr:row>16</xdr:row>
      <xdr:rowOff>60159</xdr:rowOff>
    </xdr:from>
    <xdr:to>
      <xdr:col>4</xdr:col>
      <xdr:colOff>726907</xdr:colOff>
      <xdr:row>17</xdr:row>
      <xdr:rowOff>177467</xdr:rowOff>
    </xdr:to>
    <xdr:sp macro="" textlink="">
      <xdr:nvSpPr>
        <xdr:cNvPr id="8" name="Freccia in giù 7"/>
        <xdr:cNvSpPr/>
      </xdr:nvSpPr>
      <xdr:spPr>
        <a:xfrm>
          <a:off x="2410326" y="3293646"/>
          <a:ext cx="592555" cy="3078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65171</xdr:colOff>
      <xdr:row>16</xdr:row>
      <xdr:rowOff>55144</xdr:rowOff>
    </xdr:from>
    <xdr:to>
      <xdr:col>8</xdr:col>
      <xdr:colOff>9525</xdr:colOff>
      <xdr:row>17</xdr:row>
      <xdr:rowOff>180975</xdr:rowOff>
    </xdr:to>
    <xdr:sp macro="" textlink="">
      <xdr:nvSpPr>
        <xdr:cNvPr id="9" name="Freccia in giù 8"/>
        <xdr:cNvSpPr/>
      </xdr:nvSpPr>
      <xdr:spPr>
        <a:xfrm>
          <a:off x="4837697" y="3313697"/>
          <a:ext cx="601078" cy="316331"/>
        </a:xfrm>
        <a:prstGeom prst="downArrow">
          <a:avLst/>
        </a:prstGeom>
        <a:solidFill>
          <a:srgbClr val="FFFF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9526</xdr:colOff>
      <xdr:row>18</xdr:row>
      <xdr:rowOff>80210</xdr:rowOff>
    </xdr:from>
    <xdr:to>
      <xdr:col>8</xdr:col>
      <xdr:colOff>315830</xdr:colOff>
      <xdr:row>20</xdr:row>
      <xdr:rowOff>121819</xdr:rowOff>
    </xdr:to>
    <xdr:sp macro="" textlink="">
      <xdr:nvSpPr>
        <xdr:cNvPr id="11" name="Freccia a sinistra 10"/>
        <xdr:cNvSpPr/>
      </xdr:nvSpPr>
      <xdr:spPr>
        <a:xfrm>
          <a:off x="5438776" y="3729789"/>
          <a:ext cx="306304" cy="462714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126833</xdr:colOff>
      <xdr:row>24</xdr:row>
      <xdr:rowOff>13536</xdr:rowOff>
    </xdr:from>
    <xdr:to>
      <xdr:col>4</xdr:col>
      <xdr:colOff>736433</xdr:colOff>
      <xdr:row>25</xdr:row>
      <xdr:rowOff>118812</xdr:rowOff>
    </xdr:to>
    <xdr:sp macro="" textlink="">
      <xdr:nvSpPr>
        <xdr:cNvPr id="7" name="Freccia in su 6"/>
        <xdr:cNvSpPr/>
      </xdr:nvSpPr>
      <xdr:spPr>
        <a:xfrm>
          <a:off x="2312570" y="4961523"/>
          <a:ext cx="609600" cy="295776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131845</xdr:colOff>
      <xdr:row>13</xdr:row>
      <xdr:rowOff>3008</xdr:rowOff>
    </xdr:from>
    <xdr:to>
      <xdr:col>4</xdr:col>
      <xdr:colOff>756986</xdr:colOff>
      <xdr:row>14</xdr:row>
      <xdr:rowOff>127335</xdr:rowOff>
    </xdr:to>
    <xdr:sp macro="" textlink="">
      <xdr:nvSpPr>
        <xdr:cNvPr id="13" name="Freccia in su 12"/>
        <xdr:cNvSpPr/>
      </xdr:nvSpPr>
      <xdr:spPr>
        <a:xfrm>
          <a:off x="2322595" y="2624890"/>
          <a:ext cx="625141" cy="314827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7</xdr:col>
      <xdr:colOff>75198</xdr:colOff>
      <xdr:row>12</xdr:row>
      <xdr:rowOff>155409</xdr:rowOff>
    </xdr:from>
    <xdr:to>
      <xdr:col>11</xdr:col>
      <xdr:colOff>5012</xdr:colOff>
      <xdr:row>16</xdr:row>
      <xdr:rowOff>3642</xdr:rowOff>
    </xdr:to>
    <xdr:pic>
      <xdr:nvPicPr>
        <xdr:cNvPr id="12" name="Immagine 1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1" y="2576764"/>
          <a:ext cx="3313696" cy="685431"/>
        </a:xfrm>
        <a:prstGeom prst="rect">
          <a:avLst/>
        </a:prstGeom>
      </xdr:spPr>
    </xdr:pic>
    <xdr:clientData/>
  </xdr:twoCellAnchor>
  <xdr:twoCellAnchor>
    <xdr:from>
      <xdr:col>8</xdr:col>
      <xdr:colOff>481264</xdr:colOff>
      <xdr:row>7</xdr:row>
      <xdr:rowOff>25066</xdr:rowOff>
    </xdr:from>
    <xdr:to>
      <xdr:col>11</xdr:col>
      <xdr:colOff>5014</xdr:colOff>
      <xdr:row>10</xdr:row>
      <xdr:rowOff>0</xdr:rowOff>
    </xdr:to>
    <xdr:sp macro="" textlink="">
      <xdr:nvSpPr>
        <xdr:cNvPr id="10" name="CasellaDiTesto 9"/>
        <xdr:cNvSpPr txBox="1"/>
      </xdr:nvSpPr>
      <xdr:spPr>
        <a:xfrm>
          <a:off x="6000751" y="1348540"/>
          <a:ext cx="2250908" cy="6065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it-IT" sz="1100"/>
            <a:t>Per donaziozioni vicine al massimo possiamo aumentare il numero di post/giorno , comunque contattaci.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D1" zoomScale="190" zoomScaleNormal="190" workbookViewId="0">
      <selection activeCell="I11" sqref="I11"/>
    </sheetView>
  </sheetViews>
  <sheetFormatPr defaultRowHeight="15" x14ac:dyDescent="0.25"/>
  <cols>
    <col min="1" max="1" width="4.140625" customWidth="1"/>
    <col min="2" max="2" width="11.42578125" customWidth="1"/>
    <col min="3" max="3" width="10" customWidth="1"/>
    <col min="4" max="4" width="8.42578125" customWidth="1"/>
    <col min="5" max="5" width="12.5703125" customWidth="1"/>
    <col min="6" max="6" width="15.42578125" customWidth="1"/>
    <col min="7" max="7" width="11" customWidth="1"/>
    <col min="8" max="8" width="9.85546875" customWidth="1"/>
    <col min="9" max="9" width="16" customWidth="1"/>
    <col min="10" max="10" width="14.28515625" customWidth="1"/>
    <col min="11" max="11" width="10.5703125" customWidth="1"/>
    <col min="12" max="12" width="4" customWidth="1"/>
  </cols>
  <sheetData>
    <row r="1" spans="1:12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3.5" customHeight="1" x14ac:dyDescent="0.25">
      <c r="A3" s="23"/>
      <c r="B3" s="16"/>
      <c r="C3" s="16"/>
      <c r="D3" s="16"/>
      <c r="E3" s="16"/>
      <c r="F3" s="16"/>
      <c r="G3" s="16"/>
      <c r="H3" s="16"/>
      <c r="I3" s="16"/>
      <c r="J3" s="16"/>
      <c r="K3" s="16"/>
      <c r="L3" s="23"/>
    </row>
    <row r="4" spans="1:12" x14ac:dyDescent="0.25">
      <c r="A4" s="23"/>
      <c r="B4" s="16"/>
      <c r="C4" s="16"/>
      <c r="D4" s="16"/>
      <c r="E4" s="16"/>
      <c r="F4" s="16"/>
      <c r="G4" s="16"/>
      <c r="H4" s="16"/>
      <c r="I4" s="16"/>
      <c r="J4" s="16"/>
      <c r="K4" s="16"/>
      <c r="L4" s="23"/>
    </row>
    <row r="5" spans="1:12" x14ac:dyDescent="0.25">
      <c r="A5" s="23"/>
      <c r="B5" s="16"/>
      <c r="C5" s="16"/>
      <c r="D5" s="16"/>
      <c r="E5" s="16"/>
      <c r="F5" s="16"/>
      <c r="G5" s="16"/>
      <c r="H5" s="16"/>
      <c r="I5" s="16"/>
      <c r="J5" s="16"/>
      <c r="K5" s="16"/>
      <c r="L5" s="23"/>
    </row>
    <row r="6" spans="1:12" x14ac:dyDescent="0.25">
      <c r="A6" s="23"/>
      <c r="B6" s="16"/>
      <c r="C6" s="16"/>
      <c r="D6" s="16"/>
      <c r="E6" s="16"/>
      <c r="F6" s="16"/>
      <c r="G6" s="16"/>
      <c r="H6" s="16"/>
      <c r="I6" s="16"/>
      <c r="J6" s="16"/>
      <c r="K6" s="16"/>
      <c r="L6" s="23"/>
    </row>
    <row r="7" spans="1:12" ht="15.75" thickBot="1" x14ac:dyDescent="0.3">
      <c r="A7" s="23"/>
      <c r="B7" s="16"/>
      <c r="C7" s="16"/>
      <c r="D7" s="16"/>
      <c r="E7" s="16"/>
      <c r="F7" s="16"/>
      <c r="G7" s="16"/>
      <c r="H7" s="16"/>
      <c r="I7" s="16"/>
      <c r="J7" s="16"/>
      <c r="K7" s="16"/>
      <c r="L7" s="23"/>
    </row>
    <row r="8" spans="1:12" ht="16.5" thickBot="1" x14ac:dyDescent="0.3">
      <c r="A8" s="23"/>
      <c r="B8" s="11" t="s">
        <v>0</v>
      </c>
      <c r="C8" s="12"/>
      <c r="D8" s="11"/>
      <c r="E8" s="22">
        <v>100</v>
      </c>
      <c r="F8" s="1" t="s">
        <v>1</v>
      </c>
      <c r="G8" s="2"/>
      <c r="H8" s="3">
        <v>0.28000000000000003</v>
      </c>
      <c r="I8" s="16"/>
      <c r="J8" s="16"/>
      <c r="K8" s="16"/>
      <c r="L8" s="23"/>
    </row>
    <row r="9" spans="1:12" ht="16.5" thickBot="1" x14ac:dyDescent="0.3">
      <c r="A9" s="23"/>
      <c r="B9" s="28" t="s">
        <v>2</v>
      </c>
      <c r="C9" s="28"/>
      <c r="D9" s="28"/>
      <c r="E9" s="26">
        <f>E8/H10-E8</f>
        <v>971.42857142857133</v>
      </c>
      <c r="F9" s="24" t="s">
        <v>3</v>
      </c>
      <c r="G9" s="6">
        <v>200000</v>
      </c>
      <c r="H9" s="14"/>
      <c r="I9" s="16"/>
      <c r="J9" s="16"/>
      <c r="K9" s="16"/>
      <c r="L9" s="23"/>
    </row>
    <row r="10" spans="1:12" ht="16.5" thickBot="1" x14ac:dyDescent="0.3">
      <c r="A10" s="23"/>
      <c r="B10" s="36" t="s">
        <v>15</v>
      </c>
      <c r="C10" s="37"/>
      <c r="D10" s="40"/>
      <c r="E10" s="39">
        <f>E8+E9</f>
        <v>1071.4285714285713</v>
      </c>
      <c r="F10" s="33" t="s">
        <v>4</v>
      </c>
      <c r="G10" s="34">
        <f>G9*10%*H8/3</f>
        <v>1866.666666666667</v>
      </c>
      <c r="H10" s="35">
        <f>G10/G12</f>
        <v>9.3333333333333351E-2</v>
      </c>
      <c r="I10" s="16"/>
      <c r="J10" s="16"/>
      <c r="K10" s="16"/>
      <c r="L10" s="23"/>
    </row>
    <row r="11" spans="1:12" ht="18.75" x14ac:dyDescent="0.3">
      <c r="A11" s="23"/>
      <c r="B11" s="29" t="s">
        <v>5</v>
      </c>
      <c r="C11" s="29"/>
      <c r="D11" s="30"/>
      <c r="E11" s="27">
        <f>E8*2</f>
        <v>200</v>
      </c>
      <c r="F11" s="4" t="s">
        <v>6</v>
      </c>
      <c r="G11" s="8">
        <f>G9*10%-G10</f>
        <v>18133.333333333332</v>
      </c>
      <c r="H11" s="7"/>
      <c r="I11" s="16"/>
      <c r="J11" s="16"/>
      <c r="K11" s="16"/>
      <c r="L11" s="23"/>
    </row>
    <row r="12" spans="1:12" ht="15.75" thickBot="1" x14ac:dyDescent="0.3">
      <c r="A12" s="23"/>
      <c r="B12" s="4" t="s">
        <v>7</v>
      </c>
      <c r="C12" s="4">
        <v>20</v>
      </c>
      <c r="D12" s="4" t="s">
        <v>11</v>
      </c>
      <c r="E12" s="13">
        <f>INT(E9/(C12*1.2*2)/(1+E13))+1</f>
        <v>21</v>
      </c>
      <c r="F12" s="31" t="s">
        <v>8</v>
      </c>
      <c r="G12" s="32">
        <f>SUM(G10:G11)</f>
        <v>20000</v>
      </c>
      <c r="H12" s="7"/>
      <c r="I12" s="16"/>
      <c r="J12" s="16"/>
      <c r="K12" s="16"/>
      <c r="L12" s="23"/>
    </row>
    <row r="13" spans="1:12" ht="15.75" thickBot="1" x14ac:dyDescent="0.3">
      <c r="A13" s="23"/>
      <c r="B13" s="4" t="s">
        <v>9</v>
      </c>
      <c r="C13" s="4"/>
      <c r="D13" s="5"/>
      <c r="E13" s="25">
        <v>0</v>
      </c>
      <c r="F13" s="16"/>
      <c r="G13" s="16"/>
      <c r="H13" s="16"/>
      <c r="I13" s="16"/>
      <c r="J13" s="16"/>
      <c r="K13" s="16"/>
      <c r="L13" s="23"/>
    </row>
    <row r="14" spans="1:12" x14ac:dyDescent="0.25">
      <c r="A14" s="2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3"/>
    </row>
    <row r="15" spans="1:12" ht="15.75" thickBot="1" x14ac:dyDescent="0.3">
      <c r="A15" s="2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3"/>
    </row>
    <row r="16" spans="1:12" ht="19.5" thickBot="1" x14ac:dyDescent="0.35">
      <c r="A16" s="23"/>
      <c r="B16" s="17" t="s">
        <v>13</v>
      </c>
      <c r="C16" s="18"/>
      <c r="D16" s="19"/>
      <c r="E16" s="20"/>
      <c r="F16" s="18"/>
      <c r="G16" s="21"/>
      <c r="H16" s="16"/>
      <c r="I16" s="16"/>
      <c r="J16" s="16"/>
      <c r="K16" s="16"/>
      <c r="L16" s="23"/>
    </row>
    <row r="17" spans="1:12" x14ac:dyDescent="0.25">
      <c r="A17" s="2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3"/>
    </row>
    <row r="18" spans="1:12" ht="15.75" thickBot="1" x14ac:dyDescent="0.3">
      <c r="A18" s="2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3"/>
    </row>
    <row r="19" spans="1:12" ht="16.5" thickBot="1" x14ac:dyDescent="0.3">
      <c r="A19" s="23"/>
      <c r="B19" s="9" t="s">
        <v>10</v>
      </c>
      <c r="C19" s="10"/>
      <c r="D19" s="11"/>
      <c r="E19" s="22">
        <v>100</v>
      </c>
      <c r="F19" s="1" t="s">
        <v>1</v>
      </c>
      <c r="G19" s="15"/>
      <c r="H19" s="3">
        <v>0.28000000000000003</v>
      </c>
      <c r="I19" s="16"/>
      <c r="J19" s="16"/>
      <c r="K19" s="16"/>
      <c r="L19" s="23"/>
    </row>
    <row r="20" spans="1:12" ht="16.5" thickBot="1" x14ac:dyDescent="0.3">
      <c r="A20" s="23"/>
      <c r="B20" s="28" t="s">
        <v>2</v>
      </c>
      <c r="C20" s="28"/>
      <c r="D20" s="28"/>
      <c r="E20" s="26">
        <f>E19/H21</f>
        <v>1071.4285714285713</v>
      </c>
      <c r="F20" s="24" t="s">
        <v>3</v>
      </c>
      <c r="G20" s="6">
        <v>200000</v>
      </c>
      <c r="H20" s="14"/>
      <c r="I20" s="16"/>
      <c r="J20" s="16"/>
      <c r="K20" s="16"/>
      <c r="L20" s="23"/>
    </row>
    <row r="21" spans="1:12" ht="16.5" thickBot="1" x14ac:dyDescent="0.3">
      <c r="A21" s="23"/>
      <c r="B21" s="36" t="s">
        <v>14</v>
      </c>
      <c r="C21" s="37"/>
      <c r="D21" s="38"/>
      <c r="E21" s="39">
        <f>E20</f>
        <v>1071.4285714285713</v>
      </c>
      <c r="F21" s="33" t="s">
        <v>4</v>
      </c>
      <c r="G21" s="34">
        <f>G20*10%*H19/3</f>
        <v>1866.666666666667</v>
      </c>
      <c r="H21" s="35">
        <f>G21/G23</f>
        <v>9.3333333333333351E-2</v>
      </c>
      <c r="I21" s="16"/>
      <c r="J21" s="16"/>
      <c r="K21" s="16"/>
      <c r="L21" s="23"/>
    </row>
    <row r="22" spans="1:12" ht="18.75" x14ac:dyDescent="0.3">
      <c r="A22" s="23"/>
      <c r="B22" s="29" t="s">
        <v>5</v>
      </c>
      <c r="C22" s="29"/>
      <c r="D22" s="30"/>
      <c r="E22" s="27">
        <f>E19*2</f>
        <v>200</v>
      </c>
      <c r="F22" s="4" t="s">
        <v>6</v>
      </c>
      <c r="G22" s="8">
        <f>G20*10%-G21</f>
        <v>18133.333333333332</v>
      </c>
      <c r="H22" s="7"/>
      <c r="I22" s="16"/>
      <c r="J22" s="16"/>
      <c r="K22" s="16"/>
      <c r="L22" s="23"/>
    </row>
    <row r="23" spans="1:12" ht="15.75" thickBot="1" x14ac:dyDescent="0.3">
      <c r="A23" s="23"/>
      <c r="B23" s="4" t="s">
        <v>7</v>
      </c>
      <c r="C23" s="4">
        <v>20</v>
      </c>
      <c r="D23" s="4" t="s">
        <v>12</v>
      </c>
      <c r="E23" s="13">
        <f>INT(E20/(C23*1.2*2)/(1+E24))+1</f>
        <v>23</v>
      </c>
      <c r="F23" s="31" t="s">
        <v>8</v>
      </c>
      <c r="G23" s="32">
        <f>SUM(G21:G22)</f>
        <v>20000</v>
      </c>
      <c r="H23" s="7"/>
      <c r="I23" s="16"/>
      <c r="J23" s="16"/>
      <c r="K23" s="16"/>
      <c r="L23" s="23"/>
    </row>
    <row r="24" spans="1:12" ht="15.75" thickBot="1" x14ac:dyDescent="0.3">
      <c r="A24" s="23"/>
      <c r="B24" s="4" t="s">
        <v>9</v>
      </c>
      <c r="C24" s="4"/>
      <c r="D24" s="5"/>
      <c r="E24" s="25">
        <v>0</v>
      </c>
      <c r="F24" s="16"/>
      <c r="G24" s="16"/>
      <c r="H24" s="16"/>
      <c r="I24" s="16"/>
      <c r="J24" s="16"/>
      <c r="K24" s="16"/>
      <c r="L24" s="23"/>
    </row>
    <row r="25" spans="1:12" x14ac:dyDescent="0.25">
      <c r="A25" s="23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3"/>
    </row>
    <row r="26" spans="1:12" x14ac:dyDescent="0.25">
      <c r="A26" s="23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3"/>
    </row>
    <row r="27" spans="1:12" x14ac:dyDescent="0.25">
      <c r="A27" s="2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/>
    </row>
    <row r="28" spans="1:12" x14ac:dyDescent="0.25">
      <c r="A28" s="2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23"/>
    </row>
    <row r="29" spans="1:12" x14ac:dyDescent="0.25">
      <c r="A29" s="2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3"/>
    </row>
    <row r="30" spans="1:12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</sheetData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2021-11-12T16:10:49Z</cp:lastPrinted>
  <dcterms:created xsi:type="dcterms:W3CDTF">2021-10-16T19:39:10Z</dcterms:created>
  <dcterms:modified xsi:type="dcterms:W3CDTF">2021-12-05T06:06:25Z</dcterms:modified>
</cp:coreProperties>
</file>